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pazman\Desktop\Javna objava informacija od 01-2024\"/>
    </mc:Choice>
  </mc:AlternateContent>
  <xr:revisionPtr revIDLastSave="0" documentId="13_ncr:1_{E3FDD95E-469A-49D1-8D7B-CF5E217553B6}" xr6:coauthVersionLast="47" xr6:coauthVersionMax="47" xr10:uidLastSave="{00000000-0000-0000-0000-000000000000}"/>
  <bookViews>
    <workbookView xWindow="28680" yWindow="-120" windowWidth="29040" windowHeight="15840" xr2:uid="{B8ED6A43-252B-41CE-BB32-AED6E2A35D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8" i="1" l="1"/>
  <c r="E71" i="1"/>
  <c r="E64" i="1"/>
  <c r="E56" i="1"/>
  <c r="E53" i="1"/>
  <c r="E51" i="1"/>
  <c r="E49" i="1"/>
  <c r="E48" i="1"/>
  <c r="E41" i="1"/>
  <c r="E39" i="1"/>
  <c r="E38" i="1"/>
  <c r="E37" i="1"/>
  <c r="E36" i="1"/>
  <c r="E35" i="1"/>
  <c r="E34" i="1"/>
  <c r="E33" i="1"/>
  <c r="E32" i="1"/>
  <c r="E26" i="1"/>
  <c r="E22" i="1"/>
  <c r="E20" i="1"/>
  <c r="E14" i="1"/>
  <c r="E12" i="1"/>
</calcChain>
</file>

<file path=xl/sharedStrings.xml><?xml version="1.0" encoding="utf-8"?>
<sst xmlns="http://schemas.openxmlformats.org/spreadsheetml/2006/main" count="390" uniqueCount="165">
  <si>
    <t>NAZIV ISPLATITELJA:</t>
  </si>
  <si>
    <t>AGENCIJA ZA ELEKTRONIČKE MEDIJE</t>
  </si>
  <si>
    <t>JAGIĆEVA 31, 10000 ZAGREB</t>
  </si>
  <si>
    <t>NAZIV/PREZIME I IME PRIMATELJA:</t>
  </si>
  <si>
    <t>OIB</t>
  </si>
  <si>
    <t>OZNAKA I NAZIV TROŠKA  - 4.razina</t>
  </si>
  <si>
    <t>IZNOS</t>
  </si>
  <si>
    <t>-</t>
  </si>
  <si>
    <t>3111 - Plaće za zaposlene (bruto iznos)</t>
  </si>
  <si>
    <t>3121 - Ostali rashodi za zaposlene</t>
  </si>
  <si>
    <t>3132 - Doprinosi na plaću</t>
  </si>
  <si>
    <t>MARINE AIR D.O.O.</t>
  </si>
  <si>
    <t>ZAGREB</t>
  </si>
  <si>
    <t>3211 - Službena putovanja</t>
  </si>
  <si>
    <t>3212 - Naknada za prijevoz na posao i s posla</t>
  </si>
  <si>
    <t>HRVATSKA REVIZORSKA KOMORA</t>
  </si>
  <si>
    <t>3213 - Stručna usavršavanja zaposlenika</t>
  </si>
  <si>
    <t>TPT EDUKACIJE VL. TOMISLAV PANDŽIĆ</t>
  </si>
  <si>
    <t>POŽEGA</t>
  </si>
  <si>
    <t xml:space="preserve"> -</t>
  </si>
  <si>
    <t>3221 - Uredski materijal i ostali materijalni rashodi</t>
  </si>
  <si>
    <t>MAKROMIKRO GRUPA D.O.O.</t>
  </si>
  <si>
    <t>50467974870</t>
  </si>
  <si>
    <t>VELIKA GORICA</t>
  </si>
  <si>
    <t>MIKRONIS D.O.O.</t>
  </si>
  <si>
    <t xml:space="preserve"> ZAGREB</t>
  </si>
  <si>
    <t>LEXPERA D.O.O.</t>
  </si>
  <si>
    <t>79506290597</t>
  </si>
  <si>
    <t>TISAK PLUS D.O.O.</t>
  </si>
  <si>
    <t>32497003047</t>
  </si>
  <si>
    <t>VERGL D.O.O.</t>
  </si>
  <si>
    <t>33486399992</t>
  </si>
  <si>
    <t xml:space="preserve">VRUTAK D.O.O. </t>
  </si>
  <si>
    <t>HEP D.O.O.</t>
  </si>
  <si>
    <t>3223 -  Energija</t>
  </si>
  <si>
    <t>HEP - PLIN D.O.O.</t>
  </si>
  <si>
    <t>OSIJEK</t>
  </si>
  <si>
    <t>3231 - Usluga telefona, pošte i prijevoza</t>
  </si>
  <si>
    <t>OPTIKA KABEL TV D.O.O.</t>
  </si>
  <si>
    <t>ZAPREŠIĆ</t>
  </si>
  <si>
    <t>HRVATSKI TELEKOM D.D.</t>
  </si>
  <si>
    <t>81793146560</t>
  </si>
  <si>
    <t>A1 HRVATSKA D.O.O.</t>
  </si>
  <si>
    <t>29524210204</t>
  </si>
  <si>
    <t>HP - HRVATSKA POŠTA D.D.</t>
  </si>
  <si>
    <t>PHONUS MEDICUS VL. MATEO PRIGORAC</t>
  </si>
  <si>
    <t>3232 - Usluge tekućeg i investicijskog održavanja</t>
  </si>
  <si>
    <t>TEHNOKOM D.O.O.</t>
  </si>
  <si>
    <t>ADORATIO D.O.O.</t>
  </si>
  <si>
    <t>56774257217</t>
  </si>
  <si>
    <t>SPAN D.D.</t>
  </si>
  <si>
    <t>19680551758</t>
  </si>
  <si>
    <t>COPIA FORUM D.O.O.</t>
  </si>
  <si>
    <t xml:space="preserve"> POZNANOVEC</t>
  </si>
  <si>
    <t>NARODNE NOVINE D.D.</t>
  </si>
  <si>
    <t>3233 - Usluge promidžbe i informiranja</t>
  </si>
  <si>
    <t>VODOOPSKRBA I ODVODNJA D.O.O.</t>
  </si>
  <si>
    <t>3234 - Komunalne usluge</t>
  </si>
  <si>
    <t>ZAGREBAČKI HOLDING D.O.O.</t>
  </si>
  <si>
    <t xml:space="preserve">3 K.F. D.O.O. </t>
  </si>
  <si>
    <t>SPECTRA MEDIA D.O.O.</t>
  </si>
  <si>
    <t>GRADSKO STAMBENO KOMUNALNO GOSPODARSTVO D.O.O.</t>
  </si>
  <si>
    <t xml:space="preserve"> 03744272526</t>
  </si>
  <si>
    <t>GRAD ZAGREB</t>
  </si>
  <si>
    <t>3235 - Zakupnine i najamnine</t>
  </si>
  <si>
    <t>IRON MOUNTAIN HRVATSKA D.O.O.</t>
  </si>
  <si>
    <t>10009650154</t>
  </si>
  <si>
    <t>OPTIMAR ADRIA D.O.O.</t>
  </si>
  <si>
    <t>57802583362</t>
  </si>
  <si>
    <t>RIJEKA</t>
  </si>
  <si>
    <t>POLIKLINIKA MEDIKOL</t>
  </si>
  <si>
    <t>57970181621</t>
  </si>
  <si>
    <t>3236 - Zdravstvene usluge</t>
  </si>
  <si>
    <t>3237 - Intelektualne i osobne usluge (ukupan trošak)</t>
  </si>
  <si>
    <t>KRZNARIĆ KITICA</t>
  </si>
  <si>
    <t>AUDIT D.O.O.</t>
  </si>
  <si>
    <t>3237 - Intelektualne i osobne usluge</t>
  </si>
  <si>
    <t>STUDENTSKI CENTAR ZAGREB</t>
  </si>
  <si>
    <t>22597784145</t>
  </si>
  <si>
    <t>PROJEKT JEDNAKO RAZVOJ D.O.O.</t>
  </si>
  <si>
    <t xml:space="preserve">   09575099931</t>
  </si>
  <si>
    <t>INFODOM D.O.O.</t>
  </si>
  <si>
    <t>3238 - Računalne usluge</t>
  </si>
  <si>
    <t>OMEGA SOFTWARE D.O.O.</t>
  </si>
  <si>
    <t>40102169932</t>
  </si>
  <si>
    <t>CS COMPUTER SYSTEMS D.O.O.</t>
  </si>
  <si>
    <t xml:space="preserve"> 07989965722</t>
  </si>
  <si>
    <t>AVALON D.O.O.</t>
  </si>
  <si>
    <t>ĐURĐEVAC</t>
  </si>
  <si>
    <t xml:space="preserve">CENTAR MCS D.O.O. </t>
  </si>
  <si>
    <t>PRESSCUT D.O.O.</t>
  </si>
  <si>
    <t>34672089688</t>
  </si>
  <si>
    <t>SECURITAS HRVATSKA D.O.O.</t>
  </si>
  <si>
    <t>33679708526</t>
  </si>
  <si>
    <t>3239 - Ostale usluge</t>
  </si>
  <si>
    <t>ADSCANNER D.O.O.</t>
  </si>
  <si>
    <t>ANA DOKLER</t>
  </si>
  <si>
    <t>PERKOVIĆ ROSAN IVANA</t>
  </si>
  <si>
    <t>3239 - Ostale usluge (ukupan trošak)</t>
  </si>
  <si>
    <t>ŠINTIĆ NIKA</t>
  </si>
  <si>
    <t>BUBAŠ JOSIPA</t>
  </si>
  <si>
    <t>ORBIS D.O.O.</t>
  </si>
  <si>
    <t>VARAŽDIN</t>
  </si>
  <si>
    <t>META PLATFORMS IRELAND LIMITED - Facebook</t>
  </si>
  <si>
    <t>IRELAND</t>
  </si>
  <si>
    <t>3293 - Reprezentacija</t>
  </si>
  <si>
    <t>WorldDAB</t>
  </si>
  <si>
    <t>GENEVA</t>
  </si>
  <si>
    <t>3294 - Članarine</t>
  </si>
  <si>
    <t>EPRA</t>
  </si>
  <si>
    <t>STRASBOURG</t>
  </si>
  <si>
    <t>EUROPEAN AUDIOVISUAL OBSERVATORY</t>
  </si>
  <si>
    <t>NOVČANA NAKNADA POSLODAVCA ZBOG NEZAPOŠLJAVANJA INVALIDA</t>
  </si>
  <si>
    <t>3295 - Pristojbe i naknade</t>
  </si>
  <si>
    <t>HRVATSKA RADIOTELEVIZIJA</t>
  </si>
  <si>
    <t>68419124305</t>
  </si>
  <si>
    <t>HRVATSKA POŠTANSKA BANKA  D.D.</t>
  </si>
  <si>
    <t>87939104217</t>
  </si>
  <si>
    <t>3431 - Bankarske usluge i usluge platnog prometa</t>
  </si>
  <si>
    <t>FINANCIJSKA AGENCIJA</t>
  </si>
  <si>
    <t>3434 - Ostali nespomenuti financijski rashodi</t>
  </si>
  <si>
    <t>BOROŠ DRAŽEN</t>
  </si>
  <si>
    <t>3811 - Tekuće donacije u novcu (ukupan trošak)</t>
  </si>
  <si>
    <t>GRCIĆ KATJA</t>
  </si>
  <si>
    <t>PERDEC AUGUSTIĆ IVA</t>
  </si>
  <si>
    <t>ILIĆ OSTOJIĆ GORDANA</t>
  </si>
  <si>
    <t>WEISZ MARGARITA</t>
  </si>
  <si>
    <t>MAKOVICA LUCIJA</t>
  </si>
  <si>
    <t>MATEJČIĆ BARBARA</t>
  </si>
  <si>
    <t>SALKOVIĆ WALTER</t>
  </si>
  <si>
    <t>KRULČIĆ VELJKO</t>
  </si>
  <si>
    <t>VLADIĆ STJEPKO</t>
  </si>
  <si>
    <t>LEV VIR</t>
  </si>
  <si>
    <t>BUKŠA ŽELJKO</t>
  </si>
  <si>
    <t>PAPARELLA SAŠA</t>
  </si>
  <si>
    <t>WEBER ZDENKA</t>
  </si>
  <si>
    <t>VRAGOLOVIĆ ANA</t>
  </si>
  <si>
    <t>RADUSIN SAŠA</t>
  </si>
  <si>
    <t>SENJANOVIĆ TEDDEA</t>
  </si>
  <si>
    <t>BUKOVIĆ DARKO</t>
  </si>
  <si>
    <t>VIDAČKOVIĆ ZLATKO</t>
  </si>
  <si>
    <t>CVITIĆ PLAMENKO</t>
  </si>
  <si>
    <t>KOLEGA KATARINA</t>
  </si>
  <si>
    <t>KOVAČIĆ IVAN</t>
  </si>
  <si>
    <t>ZAHTILA VIKTOR</t>
  </si>
  <si>
    <t>ALDUK IVAN</t>
  </si>
  <si>
    <t>OREŠKOVIĆ PETRA</t>
  </si>
  <si>
    <t>VEJNOVIĆ SAŠA</t>
  </si>
  <si>
    <t>ARH GORDANA</t>
  </si>
  <si>
    <t>PERICA SILVANA</t>
  </si>
  <si>
    <t>LOVRENC MARIJA</t>
  </si>
  <si>
    <t>ŠILJEG DINA</t>
  </si>
  <si>
    <t>VALDEC ROBERT</t>
  </si>
  <si>
    <t>FRANJIĆ DRAŽENKA</t>
  </si>
  <si>
    <t>KINO KLUB SPLIT</t>
  </si>
  <si>
    <t xml:space="preserve"> 04650098060</t>
  </si>
  <si>
    <t>SPLIT</t>
  </si>
  <si>
    <t>3811 - Tekuće donacije u novcu</t>
  </si>
  <si>
    <t>4221 - Uredska oprema i namještaj</t>
  </si>
  <si>
    <t>4262 - Ulaganje u računalne programe</t>
  </si>
  <si>
    <t xml:space="preserve">UKUPNO 01-2024 </t>
  </si>
  <si>
    <t>ZAŠTIĆENI PODATAK</t>
  </si>
  <si>
    <t>3113 - Plaće za prekovremeni rad (bruto iznos)</t>
  </si>
  <si>
    <t>3291 - Naknade za rad predstavničkih i izvršnih tijela, povjerenstava i slično (ukupan trošak)</t>
  </si>
  <si>
    <t>SJEDIŠTE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</si>
</sst>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5" x14ac:knownFonts="1"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6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BD16-1D48-4F61-B351-B5DD6141C905}">
  <dimension ref="A1:G176"/>
  <sheetViews>
    <sheetView tabSelected="1" topLeftCell="A76" workbookViewId="0">
      <selection activeCell="C6" sqref="C6"/>
    </sheetView>
  </sheetViews>
  <sheetFormatPr defaultColWidth="7.75" defaultRowHeight="12.75" x14ac:dyDescent="0.2"/>
  <cols>
    <col min="1" max="1" width="20.625" style="2" bestFit="1" customWidth="1"/>
    <col min="2" max="2" width="15" style="2" bestFit="1" customWidth="1"/>
    <col min="3" max="3" width="13.625" style="2" bestFit="1" customWidth="1"/>
    <col min="4" max="4" width="46" style="2" bestFit="1" customWidth="1"/>
    <col min="5" max="5" width="13.25" style="3" bestFit="1" customWidth="1"/>
    <col min="6" max="6" width="7.875" style="2" bestFit="1" customWidth="1"/>
    <col min="7" max="16384" width="7.75" style="2"/>
  </cols>
  <sheetData>
    <row r="1" spans="1:7" ht="18" x14ac:dyDescent="0.25">
      <c r="A1" s="1" t="s">
        <v>0</v>
      </c>
    </row>
    <row r="2" spans="1:7" ht="18" x14ac:dyDescent="0.25">
      <c r="A2" s="1" t="s">
        <v>1</v>
      </c>
    </row>
    <row r="3" spans="1:7" ht="18" x14ac:dyDescent="0.25">
      <c r="A3" s="1" t="s">
        <v>2</v>
      </c>
    </row>
    <row r="5" spans="1:7" ht="25.5" x14ac:dyDescent="0.2">
      <c r="A5" s="4" t="s">
        <v>3</v>
      </c>
      <c r="B5" s="5" t="s">
        <v>4</v>
      </c>
      <c r="C5" s="5" t="s">
        <v>164</v>
      </c>
      <c r="D5" s="5" t="s">
        <v>5</v>
      </c>
      <c r="E5" s="6" t="s">
        <v>6</v>
      </c>
    </row>
    <row r="6" spans="1:7" x14ac:dyDescent="0.2">
      <c r="A6" s="7" t="s">
        <v>7</v>
      </c>
      <c r="B6" s="8" t="s">
        <v>7</v>
      </c>
      <c r="C6" s="8" t="s">
        <v>7</v>
      </c>
      <c r="D6" s="9" t="s">
        <v>8</v>
      </c>
      <c r="E6" s="10">
        <v>103210.83</v>
      </c>
      <c r="F6" s="11"/>
    </row>
    <row r="7" spans="1:7" x14ac:dyDescent="0.2">
      <c r="A7" s="7" t="s">
        <v>7</v>
      </c>
      <c r="B7" s="8" t="s">
        <v>7</v>
      </c>
      <c r="C7" s="8" t="s">
        <v>7</v>
      </c>
      <c r="D7" s="12" t="s">
        <v>162</v>
      </c>
      <c r="E7" s="10">
        <v>964.15</v>
      </c>
      <c r="F7" s="11"/>
    </row>
    <row r="8" spans="1:7" x14ac:dyDescent="0.2">
      <c r="A8" s="7" t="s">
        <v>7</v>
      </c>
      <c r="B8" s="8" t="s">
        <v>7</v>
      </c>
      <c r="C8" s="8" t="s">
        <v>7</v>
      </c>
      <c r="D8" s="13" t="s">
        <v>9</v>
      </c>
      <c r="E8" s="10">
        <v>1791.99</v>
      </c>
      <c r="F8" s="11"/>
    </row>
    <row r="9" spans="1:7" s="11" customFormat="1" x14ac:dyDescent="0.2">
      <c r="A9" s="7" t="s">
        <v>7</v>
      </c>
      <c r="B9" s="8" t="s">
        <v>7</v>
      </c>
      <c r="C9" s="8" t="s">
        <v>7</v>
      </c>
      <c r="D9" s="9" t="s">
        <v>10</v>
      </c>
      <c r="E9" s="10">
        <v>17191.93</v>
      </c>
    </row>
    <row r="10" spans="1:7" s="11" customFormat="1" x14ac:dyDescent="0.2">
      <c r="A10" s="14" t="s">
        <v>11</v>
      </c>
      <c r="B10" s="15">
        <v>90789004458</v>
      </c>
      <c r="C10" s="8" t="s">
        <v>12</v>
      </c>
      <c r="D10" s="13" t="s">
        <v>13</v>
      </c>
      <c r="E10" s="10">
        <v>40</v>
      </c>
    </row>
    <row r="11" spans="1:7" x14ac:dyDescent="0.2">
      <c r="A11" s="7" t="s">
        <v>7</v>
      </c>
      <c r="B11" s="8" t="s">
        <v>7</v>
      </c>
      <c r="C11" s="8" t="s">
        <v>7</v>
      </c>
      <c r="D11" s="13" t="s">
        <v>14</v>
      </c>
      <c r="E11" s="10">
        <v>1120.06</v>
      </c>
      <c r="F11" s="11"/>
    </row>
    <row r="12" spans="1:7" ht="25.5" x14ac:dyDescent="0.2">
      <c r="A12" s="14" t="s">
        <v>15</v>
      </c>
      <c r="B12" s="16">
        <v>90255354200</v>
      </c>
      <c r="C12" s="7" t="s">
        <v>12</v>
      </c>
      <c r="D12" s="12" t="s">
        <v>16</v>
      </c>
      <c r="E12" s="10">
        <f>66.35</f>
        <v>66.349999999999994</v>
      </c>
    </row>
    <row r="13" spans="1:7" ht="25.5" x14ac:dyDescent="0.2">
      <c r="A13" s="14" t="s">
        <v>17</v>
      </c>
      <c r="B13" s="16">
        <v>55967593756</v>
      </c>
      <c r="C13" s="7" t="s">
        <v>18</v>
      </c>
      <c r="D13" s="12" t="s">
        <v>16</v>
      </c>
      <c r="E13" s="10">
        <v>200</v>
      </c>
    </row>
    <row r="14" spans="1:7" x14ac:dyDescent="0.2">
      <c r="A14" s="7" t="s">
        <v>7</v>
      </c>
      <c r="B14" s="17" t="s">
        <v>19</v>
      </c>
      <c r="C14" s="17" t="s">
        <v>7</v>
      </c>
      <c r="D14" s="12" t="s">
        <v>20</v>
      </c>
      <c r="E14" s="10">
        <f>6.58+13.69</f>
        <v>20.27</v>
      </c>
      <c r="F14" s="11"/>
      <c r="G14" s="11"/>
    </row>
    <row r="15" spans="1:7" ht="25.5" x14ac:dyDescent="0.2">
      <c r="A15" s="14" t="s">
        <v>21</v>
      </c>
      <c r="B15" s="18" t="s">
        <v>22</v>
      </c>
      <c r="C15" s="19" t="s">
        <v>23</v>
      </c>
      <c r="D15" s="12" t="s">
        <v>20</v>
      </c>
      <c r="E15" s="10">
        <v>2240.61</v>
      </c>
    </row>
    <row r="16" spans="1:7" x14ac:dyDescent="0.2">
      <c r="A16" s="14" t="s">
        <v>24</v>
      </c>
      <c r="B16" s="15">
        <v>59964152545</v>
      </c>
      <c r="C16" s="8" t="s">
        <v>25</v>
      </c>
      <c r="D16" s="12" t="s">
        <v>20</v>
      </c>
      <c r="E16" s="10">
        <v>319.82</v>
      </c>
    </row>
    <row r="17" spans="1:7" x14ac:dyDescent="0.2">
      <c r="A17" s="14" t="s">
        <v>26</v>
      </c>
      <c r="B17" s="17" t="s">
        <v>27</v>
      </c>
      <c r="C17" s="20" t="s">
        <v>12</v>
      </c>
      <c r="D17" s="12" t="s">
        <v>20</v>
      </c>
      <c r="E17" s="10">
        <v>192.86</v>
      </c>
    </row>
    <row r="18" spans="1:7" x14ac:dyDescent="0.2">
      <c r="A18" s="14" t="s">
        <v>28</v>
      </c>
      <c r="B18" s="17" t="s">
        <v>29</v>
      </c>
      <c r="C18" s="20" t="s">
        <v>25</v>
      </c>
      <c r="D18" s="12" t="s">
        <v>20</v>
      </c>
      <c r="E18" s="10">
        <v>27.36</v>
      </c>
    </row>
    <row r="19" spans="1:7" x14ac:dyDescent="0.2">
      <c r="A19" s="14" t="s">
        <v>30</v>
      </c>
      <c r="B19" s="17" t="s">
        <v>31</v>
      </c>
      <c r="C19" s="20" t="s">
        <v>12</v>
      </c>
      <c r="D19" s="12" t="s">
        <v>20</v>
      </c>
      <c r="E19" s="10">
        <v>275.58999999999997</v>
      </c>
    </row>
    <row r="20" spans="1:7" x14ac:dyDescent="0.2">
      <c r="A20" s="9" t="s">
        <v>32</v>
      </c>
      <c r="B20" s="15">
        <v>95092888930</v>
      </c>
      <c r="C20" s="8" t="s">
        <v>12</v>
      </c>
      <c r="D20" s="12" t="s">
        <v>20</v>
      </c>
      <c r="E20" s="10">
        <f>195.19+434.9+3.71+114.28</f>
        <v>748.07999999999993</v>
      </c>
      <c r="F20" s="11"/>
    </row>
    <row r="21" spans="1:7" x14ac:dyDescent="0.2">
      <c r="A21" s="14" t="s">
        <v>33</v>
      </c>
      <c r="B21" s="15">
        <v>46830600751</v>
      </c>
      <c r="C21" s="8" t="s">
        <v>12</v>
      </c>
      <c r="D21" s="12" t="s">
        <v>34</v>
      </c>
      <c r="E21" s="10">
        <v>44.56</v>
      </c>
    </row>
    <row r="22" spans="1:7" x14ac:dyDescent="0.2">
      <c r="A22" s="9" t="s">
        <v>35</v>
      </c>
      <c r="B22" s="15">
        <v>41317489366</v>
      </c>
      <c r="C22" s="8" t="s">
        <v>36</v>
      </c>
      <c r="D22" s="12" t="s">
        <v>34</v>
      </c>
      <c r="E22" s="10">
        <f>159.57+200.97</f>
        <v>360.53999999999996</v>
      </c>
      <c r="F22" s="11"/>
    </row>
    <row r="23" spans="1:7" x14ac:dyDescent="0.2">
      <c r="A23" s="7" t="s">
        <v>7</v>
      </c>
      <c r="B23" s="17" t="s">
        <v>19</v>
      </c>
      <c r="C23" s="17" t="s">
        <v>7</v>
      </c>
      <c r="D23" s="12" t="s">
        <v>37</v>
      </c>
      <c r="E23" s="10">
        <v>73.319999999999993</v>
      </c>
      <c r="F23" s="11"/>
      <c r="G23" s="11"/>
    </row>
    <row r="24" spans="1:7" x14ac:dyDescent="0.2">
      <c r="A24" s="9" t="s">
        <v>38</v>
      </c>
      <c r="B24" s="16">
        <v>50999639699</v>
      </c>
      <c r="C24" s="7" t="s">
        <v>39</v>
      </c>
      <c r="D24" s="12" t="s">
        <v>37</v>
      </c>
      <c r="E24" s="10">
        <v>437.58</v>
      </c>
    </row>
    <row r="25" spans="1:7" ht="25.5" x14ac:dyDescent="0.2">
      <c r="A25" s="14" t="s">
        <v>40</v>
      </c>
      <c r="B25" s="17" t="s">
        <v>41</v>
      </c>
      <c r="C25" s="20" t="s">
        <v>12</v>
      </c>
      <c r="D25" s="12" t="s">
        <v>37</v>
      </c>
      <c r="E25" s="10">
        <v>12.05</v>
      </c>
    </row>
    <row r="26" spans="1:7" x14ac:dyDescent="0.2">
      <c r="A26" s="14" t="s">
        <v>42</v>
      </c>
      <c r="B26" s="17" t="s">
        <v>43</v>
      </c>
      <c r="C26" s="20" t="s">
        <v>12</v>
      </c>
      <c r="D26" s="12" t="s">
        <v>37</v>
      </c>
      <c r="E26" s="10">
        <f>783.41+35.71+1052.56</f>
        <v>1871.6799999999998</v>
      </c>
      <c r="F26" s="21"/>
    </row>
    <row r="27" spans="1:7" ht="25.5" x14ac:dyDescent="0.2">
      <c r="A27" s="14" t="s">
        <v>44</v>
      </c>
      <c r="B27" s="16">
        <v>87311810356</v>
      </c>
      <c r="C27" s="7" t="s">
        <v>23</v>
      </c>
      <c r="D27" s="12" t="s">
        <v>37</v>
      </c>
      <c r="E27" s="10">
        <v>176.01</v>
      </c>
      <c r="F27" s="11"/>
    </row>
    <row r="28" spans="1:7" ht="25.5" x14ac:dyDescent="0.2">
      <c r="A28" s="14" t="s">
        <v>45</v>
      </c>
      <c r="B28" s="16">
        <v>47537645969</v>
      </c>
      <c r="C28" s="16" t="s">
        <v>12</v>
      </c>
      <c r="D28" s="13" t="s">
        <v>46</v>
      </c>
      <c r="E28" s="10">
        <v>120</v>
      </c>
    </row>
    <row r="29" spans="1:7" x14ac:dyDescent="0.2">
      <c r="A29" s="9" t="s">
        <v>47</v>
      </c>
      <c r="B29" s="16">
        <v>26987865935</v>
      </c>
      <c r="C29" s="7" t="s">
        <v>12</v>
      </c>
      <c r="D29" s="13" t="s">
        <v>46</v>
      </c>
      <c r="E29" s="10">
        <v>151.88</v>
      </c>
    </row>
    <row r="30" spans="1:7" x14ac:dyDescent="0.2">
      <c r="A30" s="14" t="s">
        <v>48</v>
      </c>
      <c r="B30" s="17" t="s">
        <v>49</v>
      </c>
      <c r="C30" s="17" t="s">
        <v>12</v>
      </c>
      <c r="D30" s="13" t="s">
        <v>46</v>
      </c>
      <c r="E30" s="10">
        <v>1268.75</v>
      </c>
    </row>
    <row r="31" spans="1:7" x14ac:dyDescent="0.2">
      <c r="A31" s="14" t="s">
        <v>50</v>
      </c>
      <c r="B31" s="18" t="s">
        <v>51</v>
      </c>
      <c r="C31" s="19" t="s">
        <v>12</v>
      </c>
      <c r="D31" s="13" t="s">
        <v>46</v>
      </c>
      <c r="E31" s="10">
        <v>957.5</v>
      </c>
    </row>
    <row r="32" spans="1:7" x14ac:dyDescent="0.2">
      <c r="A32" s="14" t="s">
        <v>52</v>
      </c>
      <c r="B32" s="15">
        <v>88512251460</v>
      </c>
      <c r="C32" s="8" t="s">
        <v>53</v>
      </c>
      <c r="D32" s="13" t="s">
        <v>46</v>
      </c>
      <c r="E32" s="10">
        <f>251.56</f>
        <v>251.56</v>
      </c>
      <c r="F32" s="11"/>
    </row>
    <row r="33" spans="1:6" x14ac:dyDescent="0.2">
      <c r="A33" s="9" t="s">
        <v>54</v>
      </c>
      <c r="B33" s="15">
        <v>64546066176</v>
      </c>
      <c r="C33" s="8" t="s">
        <v>12</v>
      </c>
      <c r="D33" s="12" t="s">
        <v>55</v>
      </c>
      <c r="E33" s="10">
        <f>1346.89+7599.69</f>
        <v>8946.58</v>
      </c>
    </row>
    <row r="34" spans="1:6" ht="25.5" x14ac:dyDescent="0.2">
      <c r="A34" s="14" t="s">
        <v>56</v>
      </c>
      <c r="B34" s="16">
        <v>83416546499</v>
      </c>
      <c r="C34" s="7" t="s">
        <v>12</v>
      </c>
      <c r="D34" s="12" t="s">
        <v>57</v>
      </c>
      <c r="E34" s="10">
        <f>150.61+186.39</f>
        <v>337</v>
      </c>
    </row>
    <row r="35" spans="1:6" x14ac:dyDescent="0.2">
      <c r="A35" s="14" t="s">
        <v>59</v>
      </c>
      <c r="B35" s="15">
        <v>49939600448</v>
      </c>
      <c r="C35" s="8" t="s">
        <v>12</v>
      </c>
      <c r="D35" s="12" t="s">
        <v>57</v>
      </c>
      <c r="E35" s="10">
        <f>37.5+100+37.5</f>
        <v>175</v>
      </c>
    </row>
    <row r="36" spans="1:6" x14ac:dyDescent="0.2">
      <c r="A36" s="9" t="s">
        <v>60</v>
      </c>
      <c r="B36" s="16">
        <v>20342948082</v>
      </c>
      <c r="C36" s="7" t="s">
        <v>12</v>
      </c>
      <c r="D36" s="12" t="s">
        <v>57</v>
      </c>
      <c r="E36" s="10">
        <f>50.88</f>
        <v>50.88</v>
      </c>
    </row>
    <row r="37" spans="1:6" ht="25.5" x14ac:dyDescent="0.2">
      <c r="A37" s="14" t="s">
        <v>58</v>
      </c>
      <c r="B37" s="16">
        <v>85584865987</v>
      </c>
      <c r="C37" s="7" t="s">
        <v>12</v>
      </c>
      <c r="D37" s="12" t="s">
        <v>57</v>
      </c>
      <c r="E37" s="10">
        <f>5.97+33.97+16.22+11.94</f>
        <v>68.099999999999994</v>
      </c>
    </row>
    <row r="38" spans="1:6" ht="40.5" customHeight="1" x14ac:dyDescent="0.2">
      <c r="A38" s="14" t="s">
        <v>61</v>
      </c>
      <c r="B38" s="19" t="s">
        <v>62</v>
      </c>
      <c r="C38" s="19" t="s">
        <v>12</v>
      </c>
      <c r="D38" s="12" t="s">
        <v>57</v>
      </c>
      <c r="E38" s="10">
        <f>59.64+59.64+119.28</f>
        <v>238.56</v>
      </c>
    </row>
    <row r="39" spans="1:6" x14ac:dyDescent="0.2">
      <c r="A39" s="9" t="s">
        <v>63</v>
      </c>
      <c r="B39" s="16">
        <v>61817894937</v>
      </c>
      <c r="C39" s="7" t="s">
        <v>12</v>
      </c>
      <c r="D39" s="12" t="s">
        <v>57</v>
      </c>
      <c r="E39" s="10">
        <f>73.65+73.69</f>
        <v>147.34</v>
      </c>
      <c r="F39" s="11"/>
    </row>
    <row r="40" spans="1:6" x14ac:dyDescent="0.2">
      <c r="A40" s="7" t="s">
        <v>7</v>
      </c>
      <c r="B40" s="17" t="s">
        <v>19</v>
      </c>
      <c r="C40" s="17" t="s">
        <v>7</v>
      </c>
      <c r="D40" s="13" t="s">
        <v>64</v>
      </c>
      <c r="E40" s="10">
        <v>1100</v>
      </c>
      <c r="F40" s="11"/>
    </row>
    <row r="41" spans="1:6" ht="25.5" x14ac:dyDescent="0.2">
      <c r="A41" s="14" t="s">
        <v>65</v>
      </c>
      <c r="B41" s="18" t="s">
        <v>66</v>
      </c>
      <c r="C41" s="19" t="s">
        <v>25</v>
      </c>
      <c r="D41" s="13" t="s">
        <v>64</v>
      </c>
      <c r="E41" s="10">
        <f>2.24+188.5</f>
        <v>190.74</v>
      </c>
    </row>
    <row r="42" spans="1:6" x14ac:dyDescent="0.2">
      <c r="A42" s="14" t="s">
        <v>67</v>
      </c>
      <c r="B42" s="17" t="s">
        <v>68</v>
      </c>
      <c r="C42" s="20" t="s">
        <v>69</v>
      </c>
      <c r="D42" s="13" t="s">
        <v>64</v>
      </c>
      <c r="E42" s="10">
        <v>496.25</v>
      </c>
      <c r="F42" s="11"/>
    </row>
    <row r="43" spans="1:6" x14ac:dyDescent="0.2">
      <c r="A43" s="14" t="s">
        <v>70</v>
      </c>
      <c r="B43" s="17" t="s">
        <v>71</v>
      </c>
      <c r="C43" s="20" t="s">
        <v>12</v>
      </c>
      <c r="D43" s="13" t="s">
        <v>72</v>
      </c>
      <c r="E43" s="10">
        <v>790</v>
      </c>
    </row>
    <row r="44" spans="1:6" x14ac:dyDescent="0.2">
      <c r="A44" s="14" t="s">
        <v>161</v>
      </c>
      <c r="B44" s="16" t="s">
        <v>7</v>
      </c>
      <c r="C44" s="16" t="s">
        <v>7</v>
      </c>
      <c r="D44" s="13" t="s">
        <v>73</v>
      </c>
      <c r="E44" s="10">
        <v>13906.36</v>
      </c>
      <c r="F44" s="11"/>
    </row>
    <row r="45" spans="1:6" x14ac:dyDescent="0.2">
      <c r="A45" s="14" t="s">
        <v>74</v>
      </c>
      <c r="B45" s="15" t="s">
        <v>7</v>
      </c>
      <c r="C45" s="15" t="s">
        <v>7</v>
      </c>
      <c r="D45" s="13" t="s">
        <v>73</v>
      </c>
      <c r="E45" s="10">
        <v>1223.1199999999999</v>
      </c>
    </row>
    <row r="46" spans="1:6" x14ac:dyDescent="0.2">
      <c r="A46" s="9" t="s">
        <v>75</v>
      </c>
      <c r="B46" s="16">
        <v>39806187636</v>
      </c>
      <c r="C46" s="20" t="s">
        <v>12</v>
      </c>
      <c r="D46" s="12" t="s">
        <v>76</v>
      </c>
      <c r="E46" s="10">
        <v>11100</v>
      </c>
    </row>
    <row r="47" spans="1:6" ht="25.5" x14ac:dyDescent="0.2">
      <c r="A47" s="14" t="s">
        <v>77</v>
      </c>
      <c r="B47" s="18" t="s">
        <v>78</v>
      </c>
      <c r="C47" s="19" t="s">
        <v>12</v>
      </c>
      <c r="D47" s="12" t="s">
        <v>76</v>
      </c>
      <c r="E47" s="10">
        <v>766.53</v>
      </c>
    </row>
    <row r="48" spans="1:6" ht="25.5" x14ac:dyDescent="0.2">
      <c r="A48" s="14" t="s">
        <v>79</v>
      </c>
      <c r="B48" s="18" t="s">
        <v>80</v>
      </c>
      <c r="C48" s="19" t="s">
        <v>12</v>
      </c>
      <c r="D48" s="12" t="s">
        <v>76</v>
      </c>
      <c r="E48" s="10">
        <f>2903.96+2903.96</f>
        <v>5807.92</v>
      </c>
      <c r="F48" s="11"/>
    </row>
    <row r="49" spans="1:6" x14ac:dyDescent="0.2">
      <c r="A49" s="9" t="s">
        <v>81</v>
      </c>
      <c r="B49" s="15">
        <v>99054430142</v>
      </c>
      <c r="C49" s="8" t="s">
        <v>12</v>
      </c>
      <c r="D49" s="12" t="s">
        <v>82</v>
      </c>
      <c r="E49" s="10">
        <f>2662.5+2662.5+1423.5</f>
        <v>6748.5</v>
      </c>
    </row>
    <row r="50" spans="1:6" ht="25.5" x14ac:dyDescent="0.2">
      <c r="A50" s="14" t="s">
        <v>83</v>
      </c>
      <c r="B50" s="18" t="s">
        <v>84</v>
      </c>
      <c r="C50" s="19" t="s">
        <v>12</v>
      </c>
      <c r="D50" s="12" t="s">
        <v>82</v>
      </c>
      <c r="E50" s="10">
        <v>486.65</v>
      </c>
    </row>
    <row r="51" spans="1:6" ht="25.5" x14ac:dyDescent="0.2">
      <c r="A51" s="14" t="s">
        <v>85</v>
      </c>
      <c r="B51" s="18" t="s">
        <v>86</v>
      </c>
      <c r="C51" s="19" t="s">
        <v>12</v>
      </c>
      <c r="D51" s="12" t="s">
        <v>82</v>
      </c>
      <c r="E51" s="10">
        <f>967.71+967.71</f>
        <v>1935.42</v>
      </c>
    </row>
    <row r="52" spans="1:6" x14ac:dyDescent="0.2">
      <c r="A52" s="14" t="s">
        <v>87</v>
      </c>
      <c r="B52" s="15">
        <v>89338385732</v>
      </c>
      <c r="C52" s="8" t="s">
        <v>88</v>
      </c>
      <c r="D52" s="12" t="s">
        <v>82</v>
      </c>
      <c r="E52" s="10">
        <v>83.11</v>
      </c>
    </row>
    <row r="53" spans="1:6" x14ac:dyDescent="0.2">
      <c r="A53" s="9" t="s">
        <v>89</v>
      </c>
      <c r="B53" s="15">
        <v>39122275975</v>
      </c>
      <c r="C53" s="8" t="s">
        <v>12</v>
      </c>
      <c r="D53" s="12" t="s">
        <v>82</v>
      </c>
      <c r="E53" s="10">
        <f>552.46+552.5</f>
        <v>1104.96</v>
      </c>
    </row>
    <row r="54" spans="1:6" x14ac:dyDescent="0.2">
      <c r="A54" s="14" t="s">
        <v>90</v>
      </c>
      <c r="B54" s="17" t="s">
        <v>91</v>
      </c>
      <c r="C54" s="20" t="s">
        <v>12</v>
      </c>
      <c r="D54" s="12" t="s">
        <v>82</v>
      </c>
      <c r="E54" s="10">
        <v>669.11</v>
      </c>
      <c r="F54" s="11"/>
    </row>
    <row r="55" spans="1:6" ht="25.5" x14ac:dyDescent="0.2">
      <c r="A55" s="14" t="s">
        <v>92</v>
      </c>
      <c r="B55" s="18" t="s">
        <v>93</v>
      </c>
      <c r="C55" s="19" t="s">
        <v>12</v>
      </c>
      <c r="D55" s="12" t="s">
        <v>94</v>
      </c>
      <c r="E55" s="10">
        <v>29.86</v>
      </c>
    </row>
    <row r="56" spans="1:6" x14ac:dyDescent="0.2">
      <c r="A56" s="9" t="s">
        <v>95</v>
      </c>
      <c r="B56" s="15">
        <v>80736801367</v>
      </c>
      <c r="C56" s="8" t="s">
        <v>12</v>
      </c>
      <c r="D56" s="12" t="s">
        <v>94</v>
      </c>
      <c r="E56" s="10">
        <f>1617.51+414.76</f>
        <v>2032.27</v>
      </c>
    </row>
    <row r="57" spans="1:6" x14ac:dyDescent="0.2">
      <c r="A57" s="14" t="s">
        <v>96</v>
      </c>
      <c r="B57" s="18" t="s">
        <v>7</v>
      </c>
      <c r="C57" s="19" t="s">
        <v>7</v>
      </c>
      <c r="D57" s="12" t="s">
        <v>94</v>
      </c>
      <c r="E57" s="10">
        <v>1450</v>
      </c>
    </row>
    <row r="58" spans="1:6" ht="25.5" x14ac:dyDescent="0.2">
      <c r="A58" s="14" t="s">
        <v>97</v>
      </c>
      <c r="B58" s="17" t="s">
        <v>7</v>
      </c>
      <c r="C58" s="17" t="s">
        <v>7</v>
      </c>
      <c r="D58" s="12" t="s">
        <v>98</v>
      </c>
      <c r="E58" s="10">
        <v>715.15</v>
      </c>
    </row>
    <row r="59" spans="1:6" x14ac:dyDescent="0.2">
      <c r="A59" s="14" t="s">
        <v>99</v>
      </c>
      <c r="B59" s="17" t="s">
        <v>7</v>
      </c>
      <c r="C59" s="17" t="s">
        <v>7</v>
      </c>
      <c r="D59" s="12" t="s">
        <v>98</v>
      </c>
      <c r="E59" s="10">
        <v>357.59</v>
      </c>
    </row>
    <row r="60" spans="1:6" x14ac:dyDescent="0.2">
      <c r="A60" s="14" t="s">
        <v>100</v>
      </c>
      <c r="B60" s="17" t="s">
        <v>7</v>
      </c>
      <c r="C60" s="17" t="s">
        <v>7</v>
      </c>
      <c r="D60" s="12" t="s">
        <v>98</v>
      </c>
      <c r="E60" s="10">
        <v>538.84</v>
      </c>
    </row>
    <row r="61" spans="1:6" x14ac:dyDescent="0.2">
      <c r="A61" s="14" t="s">
        <v>101</v>
      </c>
      <c r="B61" s="15">
        <v>44188851059</v>
      </c>
      <c r="C61" s="8" t="s">
        <v>102</v>
      </c>
      <c r="D61" s="12" t="s">
        <v>94</v>
      </c>
      <c r="E61" s="10">
        <v>281.38</v>
      </c>
      <c r="F61" s="11"/>
    </row>
    <row r="62" spans="1:6" ht="38.25" x14ac:dyDescent="0.2">
      <c r="A62" s="14" t="s">
        <v>103</v>
      </c>
      <c r="B62" s="16" t="s">
        <v>7</v>
      </c>
      <c r="C62" s="16" t="s">
        <v>104</v>
      </c>
      <c r="D62" s="12" t="s">
        <v>94</v>
      </c>
      <c r="E62" s="10">
        <v>12.85</v>
      </c>
      <c r="F62" s="11"/>
    </row>
    <row r="63" spans="1:6" ht="25.5" x14ac:dyDescent="0.2">
      <c r="A63" s="7" t="s">
        <v>7</v>
      </c>
      <c r="B63" s="7" t="s">
        <v>7</v>
      </c>
      <c r="C63" s="7" t="s">
        <v>7</v>
      </c>
      <c r="D63" s="13" t="s">
        <v>163</v>
      </c>
      <c r="E63" s="10">
        <v>6292.59</v>
      </c>
    </row>
    <row r="64" spans="1:6" x14ac:dyDescent="0.2">
      <c r="A64" s="9" t="s">
        <v>32</v>
      </c>
      <c r="B64" s="15">
        <v>95092888930</v>
      </c>
      <c r="C64" s="8" t="s">
        <v>12</v>
      </c>
      <c r="D64" s="13" t="s">
        <v>105</v>
      </c>
      <c r="E64" s="10">
        <f>44.52+10.76+63.39+107.12+142.42</f>
        <v>368.21000000000004</v>
      </c>
    </row>
    <row r="65" spans="1:6" x14ac:dyDescent="0.2">
      <c r="A65" s="9" t="s">
        <v>106</v>
      </c>
      <c r="B65" s="16" t="s">
        <v>7</v>
      </c>
      <c r="C65" s="16" t="s">
        <v>107</v>
      </c>
      <c r="D65" s="12" t="s">
        <v>108</v>
      </c>
      <c r="E65" s="10">
        <v>1480</v>
      </c>
    </row>
    <row r="66" spans="1:6" x14ac:dyDescent="0.2">
      <c r="A66" s="14" t="s">
        <v>109</v>
      </c>
      <c r="B66" s="15" t="s">
        <v>7</v>
      </c>
      <c r="C66" s="15" t="s">
        <v>110</v>
      </c>
      <c r="D66" s="12" t="s">
        <v>108</v>
      </c>
      <c r="E66" s="10">
        <v>3900</v>
      </c>
    </row>
    <row r="67" spans="1:6" ht="38.25" x14ac:dyDescent="0.2">
      <c r="A67" s="14" t="s">
        <v>111</v>
      </c>
      <c r="B67" s="16" t="s">
        <v>7</v>
      </c>
      <c r="C67" s="16" t="s">
        <v>110</v>
      </c>
      <c r="D67" s="12" t="s">
        <v>108</v>
      </c>
      <c r="E67" s="10">
        <v>7084.35</v>
      </c>
      <c r="F67" s="11"/>
    </row>
    <row r="68" spans="1:6" ht="51" x14ac:dyDescent="0.2">
      <c r="A68" s="14" t="s">
        <v>112</v>
      </c>
      <c r="B68" s="18" t="s">
        <v>19</v>
      </c>
      <c r="C68" s="16" t="s">
        <v>7</v>
      </c>
      <c r="D68" s="13" t="s">
        <v>113</v>
      </c>
      <c r="E68" s="10">
        <v>140</v>
      </c>
      <c r="F68" s="11"/>
    </row>
    <row r="69" spans="1:6" ht="25.5" x14ac:dyDescent="0.2">
      <c r="A69" s="14" t="s">
        <v>114</v>
      </c>
      <c r="B69" s="18" t="s">
        <v>115</v>
      </c>
      <c r="C69" s="19" t="s">
        <v>12</v>
      </c>
      <c r="D69" s="13" t="s">
        <v>113</v>
      </c>
      <c r="E69" s="10">
        <v>42.48</v>
      </c>
    </row>
    <row r="70" spans="1:6" ht="25.5" x14ac:dyDescent="0.2">
      <c r="A70" s="14" t="s">
        <v>116</v>
      </c>
      <c r="B70" s="18" t="s">
        <v>117</v>
      </c>
      <c r="C70" s="19" t="s">
        <v>12</v>
      </c>
      <c r="D70" s="12" t="s">
        <v>118</v>
      </c>
      <c r="E70" s="10">
        <v>130.32</v>
      </c>
      <c r="F70" s="11"/>
    </row>
    <row r="71" spans="1:6" x14ac:dyDescent="0.2">
      <c r="A71" s="9" t="s">
        <v>119</v>
      </c>
      <c r="B71" s="15">
        <v>85821130368</v>
      </c>
      <c r="C71" s="8" t="s">
        <v>12</v>
      </c>
      <c r="D71" s="12" t="s">
        <v>118</v>
      </c>
      <c r="E71" s="10">
        <f>33.2+229.62+34.86</f>
        <v>297.68</v>
      </c>
    </row>
    <row r="72" spans="1:6" x14ac:dyDescent="0.2">
      <c r="A72" s="7" t="s">
        <v>7</v>
      </c>
      <c r="B72" s="15" t="s">
        <v>7</v>
      </c>
      <c r="C72" s="15" t="s">
        <v>7</v>
      </c>
      <c r="D72" s="12" t="s">
        <v>120</v>
      </c>
      <c r="E72" s="10">
        <v>0.05</v>
      </c>
      <c r="F72" s="11"/>
    </row>
    <row r="73" spans="1:6" x14ac:dyDescent="0.2">
      <c r="A73" s="9" t="s">
        <v>121</v>
      </c>
      <c r="B73" s="15" t="s">
        <v>7</v>
      </c>
      <c r="C73" s="15" t="s">
        <v>7</v>
      </c>
      <c r="D73" s="12" t="s">
        <v>122</v>
      </c>
      <c r="E73" s="10">
        <v>1600</v>
      </c>
    </row>
    <row r="74" spans="1:6" x14ac:dyDescent="0.2">
      <c r="A74" s="9" t="s">
        <v>123</v>
      </c>
      <c r="B74" s="15" t="s">
        <v>7</v>
      </c>
      <c r="C74" s="15" t="s">
        <v>7</v>
      </c>
      <c r="D74" s="12" t="s">
        <v>122</v>
      </c>
      <c r="E74" s="10">
        <v>1600</v>
      </c>
    </row>
    <row r="75" spans="1:6" x14ac:dyDescent="0.2">
      <c r="A75" s="9" t="s">
        <v>124</v>
      </c>
      <c r="B75" s="15" t="s">
        <v>7</v>
      </c>
      <c r="C75" s="15" t="s">
        <v>7</v>
      </c>
      <c r="D75" s="12" t="s">
        <v>122</v>
      </c>
      <c r="E75" s="10">
        <v>320</v>
      </c>
    </row>
    <row r="76" spans="1:6" x14ac:dyDescent="0.2">
      <c r="A76" s="9" t="s">
        <v>125</v>
      </c>
      <c r="B76" s="15" t="s">
        <v>7</v>
      </c>
      <c r="C76" s="15" t="s">
        <v>7</v>
      </c>
      <c r="D76" s="12" t="s">
        <v>122</v>
      </c>
      <c r="E76" s="10">
        <v>320</v>
      </c>
    </row>
    <row r="77" spans="1:6" x14ac:dyDescent="0.2">
      <c r="A77" s="9" t="s">
        <v>126</v>
      </c>
      <c r="B77" s="15" t="s">
        <v>7</v>
      </c>
      <c r="C77" s="15" t="s">
        <v>7</v>
      </c>
      <c r="D77" s="12" t="s">
        <v>122</v>
      </c>
      <c r="E77" s="10">
        <v>1600</v>
      </c>
    </row>
    <row r="78" spans="1:6" x14ac:dyDescent="0.2">
      <c r="A78" s="9" t="s">
        <v>127</v>
      </c>
      <c r="B78" s="15" t="s">
        <v>7</v>
      </c>
      <c r="C78" s="15" t="s">
        <v>7</v>
      </c>
      <c r="D78" s="12" t="s">
        <v>122</v>
      </c>
      <c r="E78" s="10">
        <v>1600</v>
      </c>
    </row>
    <row r="79" spans="1:6" x14ac:dyDescent="0.2">
      <c r="A79" s="9" t="s">
        <v>128</v>
      </c>
      <c r="B79" s="15" t="s">
        <v>7</v>
      </c>
      <c r="C79" s="15" t="s">
        <v>7</v>
      </c>
      <c r="D79" s="12" t="s">
        <v>122</v>
      </c>
      <c r="E79" s="10">
        <v>1600</v>
      </c>
    </row>
    <row r="80" spans="1:6" x14ac:dyDescent="0.2">
      <c r="A80" s="9" t="s">
        <v>129</v>
      </c>
      <c r="B80" s="15" t="s">
        <v>7</v>
      </c>
      <c r="C80" s="15" t="s">
        <v>7</v>
      </c>
      <c r="D80" s="12" t="s">
        <v>122</v>
      </c>
      <c r="E80" s="10">
        <v>1600</v>
      </c>
    </row>
    <row r="81" spans="1:5" x14ac:dyDescent="0.2">
      <c r="A81" s="9" t="s">
        <v>130</v>
      </c>
      <c r="B81" s="15" t="s">
        <v>7</v>
      </c>
      <c r="C81" s="15" t="s">
        <v>7</v>
      </c>
      <c r="D81" s="12" t="s">
        <v>122</v>
      </c>
      <c r="E81" s="10">
        <v>1600</v>
      </c>
    </row>
    <row r="82" spans="1:5" x14ac:dyDescent="0.2">
      <c r="A82" s="14" t="s">
        <v>131</v>
      </c>
      <c r="B82" s="15" t="s">
        <v>7</v>
      </c>
      <c r="C82" s="15" t="s">
        <v>7</v>
      </c>
      <c r="D82" s="12" t="s">
        <v>122</v>
      </c>
      <c r="E82" s="10">
        <v>1600</v>
      </c>
    </row>
    <row r="83" spans="1:5" x14ac:dyDescent="0.2">
      <c r="A83" s="14" t="s">
        <v>132</v>
      </c>
      <c r="B83" s="15" t="s">
        <v>7</v>
      </c>
      <c r="C83" s="15" t="s">
        <v>7</v>
      </c>
      <c r="D83" s="12" t="s">
        <v>122</v>
      </c>
      <c r="E83" s="10">
        <v>1600</v>
      </c>
    </row>
    <row r="84" spans="1:5" x14ac:dyDescent="0.2">
      <c r="A84" s="14" t="s">
        <v>133</v>
      </c>
      <c r="B84" s="15" t="s">
        <v>7</v>
      </c>
      <c r="C84" s="15" t="s">
        <v>7</v>
      </c>
      <c r="D84" s="12" t="s">
        <v>122</v>
      </c>
      <c r="E84" s="10">
        <v>2000</v>
      </c>
    </row>
    <row r="85" spans="1:5" x14ac:dyDescent="0.2">
      <c r="A85" s="14" t="s">
        <v>134</v>
      </c>
      <c r="B85" s="15" t="s">
        <v>7</v>
      </c>
      <c r="C85" s="15" t="s">
        <v>7</v>
      </c>
      <c r="D85" s="12" t="s">
        <v>122</v>
      </c>
      <c r="E85" s="10">
        <v>2650</v>
      </c>
    </row>
    <row r="86" spans="1:5" x14ac:dyDescent="0.2">
      <c r="A86" s="14" t="s">
        <v>135</v>
      </c>
      <c r="B86" s="15" t="s">
        <v>7</v>
      </c>
      <c r="C86" s="15" t="s">
        <v>7</v>
      </c>
      <c r="D86" s="12" t="s">
        <v>122</v>
      </c>
      <c r="E86" s="10">
        <v>1600</v>
      </c>
    </row>
    <row r="87" spans="1:5" x14ac:dyDescent="0.2">
      <c r="A87" s="14" t="s">
        <v>136</v>
      </c>
      <c r="B87" s="15" t="s">
        <v>7</v>
      </c>
      <c r="C87" s="15" t="s">
        <v>7</v>
      </c>
      <c r="D87" s="12" t="s">
        <v>122</v>
      </c>
      <c r="E87" s="10">
        <v>1600</v>
      </c>
    </row>
    <row r="88" spans="1:5" x14ac:dyDescent="0.2">
      <c r="A88" s="14" t="s">
        <v>137</v>
      </c>
      <c r="B88" s="15" t="s">
        <v>7</v>
      </c>
      <c r="C88" s="15" t="s">
        <v>7</v>
      </c>
      <c r="D88" s="12" t="s">
        <v>122</v>
      </c>
      <c r="E88" s="10">
        <v>1600</v>
      </c>
    </row>
    <row r="89" spans="1:5" x14ac:dyDescent="0.2">
      <c r="A89" s="14" t="s">
        <v>138</v>
      </c>
      <c r="B89" s="15" t="s">
        <v>7</v>
      </c>
      <c r="C89" s="15" t="s">
        <v>7</v>
      </c>
      <c r="D89" s="12" t="s">
        <v>122</v>
      </c>
      <c r="E89" s="10">
        <v>1600</v>
      </c>
    </row>
    <row r="90" spans="1:5" x14ac:dyDescent="0.2">
      <c r="A90" s="14" t="s">
        <v>139</v>
      </c>
      <c r="B90" s="15" t="s">
        <v>7</v>
      </c>
      <c r="C90" s="15" t="s">
        <v>7</v>
      </c>
      <c r="D90" s="12" t="s">
        <v>122</v>
      </c>
      <c r="E90" s="10">
        <v>1600</v>
      </c>
    </row>
    <row r="91" spans="1:5" x14ac:dyDescent="0.2">
      <c r="A91" s="14" t="s">
        <v>140</v>
      </c>
      <c r="B91" s="15" t="s">
        <v>7</v>
      </c>
      <c r="C91" s="15" t="s">
        <v>7</v>
      </c>
      <c r="D91" s="12" t="s">
        <v>122</v>
      </c>
      <c r="E91" s="10">
        <v>1600</v>
      </c>
    </row>
    <row r="92" spans="1:5" x14ac:dyDescent="0.2">
      <c r="A92" s="14" t="s">
        <v>141</v>
      </c>
      <c r="B92" s="15" t="s">
        <v>7</v>
      </c>
      <c r="C92" s="15" t="s">
        <v>7</v>
      </c>
      <c r="D92" s="12" t="s">
        <v>122</v>
      </c>
      <c r="E92" s="10">
        <v>1900</v>
      </c>
    </row>
    <row r="93" spans="1:5" x14ac:dyDescent="0.2">
      <c r="A93" s="14" t="s">
        <v>142</v>
      </c>
      <c r="B93" s="15" t="s">
        <v>7</v>
      </c>
      <c r="C93" s="15" t="s">
        <v>7</v>
      </c>
      <c r="D93" s="12" t="s">
        <v>122</v>
      </c>
      <c r="E93" s="10">
        <v>1600</v>
      </c>
    </row>
    <row r="94" spans="1:5" x14ac:dyDescent="0.2">
      <c r="A94" s="14" t="s">
        <v>143</v>
      </c>
      <c r="B94" s="15" t="s">
        <v>7</v>
      </c>
      <c r="C94" s="15" t="s">
        <v>7</v>
      </c>
      <c r="D94" s="12" t="s">
        <v>122</v>
      </c>
      <c r="E94" s="10">
        <v>1600</v>
      </c>
    </row>
    <row r="95" spans="1:5" x14ac:dyDescent="0.2">
      <c r="A95" s="14" t="s">
        <v>144</v>
      </c>
      <c r="B95" s="15" t="s">
        <v>7</v>
      </c>
      <c r="C95" s="15" t="s">
        <v>7</v>
      </c>
      <c r="D95" s="12" t="s">
        <v>122</v>
      </c>
      <c r="E95" s="10">
        <v>1520</v>
      </c>
    </row>
    <row r="96" spans="1:5" x14ac:dyDescent="0.2">
      <c r="A96" s="14" t="s">
        <v>145</v>
      </c>
      <c r="B96" s="15" t="s">
        <v>7</v>
      </c>
      <c r="C96" s="15" t="s">
        <v>7</v>
      </c>
      <c r="D96" s="12" t="s">
        <v>122</v>
      </c>
      <c r="E96" s="10">
        <v>1360</v>
      </c>
    </row>
    <row r="97" spans="1:6" x14ac:dyDescent="0.2">
      <c r="A97" s="14" t="s">
        <v>146</v>
      </c>
      <c r="B97" s="15" t="s">
        <v>7</v>
      </c>
      <c r="C97" s="15" t="s">
        <v>7</v>
      </c>
      <c r="D97" s="12" t="s">
        <v>122</v>
      </c>
      <c r="E97" s="10">
        <v>1520</v>
      </c>
    </row>
    <row r="98" spans="1:6" x14ac:dyDescent="0.2">
      <c r="A98" s="14" t="s">
        <v>147</v>
      </c>
      <c r="B98" s="15" t="s">
        <v>7</v>
      </c>
      <c r="C98" s="15" t="s">
        <v>7</v>
      </c>
      <c r="D98" s="12" t="s">
        <v>122</v>
      </c>
      <c r="E98" s="10">
        <v>1520</v>
      </c>
    </row>
    <row r="99" spans="1:6" x14ac:dyDescent="0.2">
      <c r="A99" s="14" t="s">
        <v>148</v>
      </c>
      <c r="B99" s="15" t="s">
        <v>7</v>
      </c>
      <c r="C99" s="15" t="s">
        <v>7</v>
      </c>
      <c r="D99" s="12" t="s">
        <v>122</v>
      </c>
      <c r="E99" s="10">
        <v>1440</v>
      </c>
    </row>
    <row r="100" spans="1:6" x14ac:dyDescent="0.2">
      <c r="A100" s="14" t="s">
        <v>149</v>
      </c>
      <c r="B100" s="15" t="s">
        <v>7</v>
      </c>
      <c r="C100" s="15" t="s">
        <v>7</v>
      </c>
      <c r="D100" s="12" t="s">
        <v>122</v>
      </c>
      <c r="E100" s="10">
        <v>1520</v>
      </c>
    </row>
    <row r="101" spans="1:6" x14ac:dyDescent="0.2">
      <c r="A101" s="14" t="s">
        <v>150</v>
      </c>
      <c r="B101" s="15" t="s">
        <v>7</v>
      </c>
      <c r="C101" s="15" t="s">
        <v>7</v>
      </c>
      <c r="D101" s="12" t="s">
        <v>122</v>
      </c>
      <c r="E101" s="10">
        <v>1520</v>
      </c>
    </row>
    <row r="102" spans="1:6" x14ac:dyDescent="0.2">
      <c r="A102" s="14" t="s">
        <v>151</v>
      </c>
      <c r="B102" s="15" t="s">
        <v>7</v>
      </c>
      <c r="C102" s="15" t="s">
        <v>7</v>
      </c>
      <c r="D102" s="12" t="s">
        <v>122</v>
      </c>
      <c r="E102" s="10">
        <v>1360</v>
      </c>
    </row>
    <row r="103" spans="1:6" x14ac:dyDescent="0.2">
      <c r="A103" s="14" t="s">
        <v>152</v>
      </c>
      <c r="B103" s="15" t="s">
        <v>7</v>
      </c>
      <c r="C103" s="15" t="s">
        <v>7</v>
      </c>
      <c r="D103" s="12" t="s">
        <v>122</v>
      </c>
      <c r="E103" s="10">
        <v>350</v>
      </c>
    </row>
    <row r="104" spans="1:6" x14ac:dyDescent="0.2">
      <c r="A104" s="14" t="s">
        <v>153</v>
      </c>
      <c r="B104" s="15" t="s">
        <v>7</v>
      </c>
      <c r="C104" s="15" t="s">
        <v>7</v>
      </c>
      <c r="D104" s="12" t="s">
        <v>122</v>
      </c>
      <c r="E104" s="10">
        <v>799.99</v>
      </c>
      <c r="F104" s="11"/>
    </row>
    <row r="105" spans="1:6" x14ac:dyDescent="0.2">
      <c r="A105" s="14" t="s">
        <v>154</v>
      </c>
      <c r="B105" s="17" t="s">
        <v>155</v>
      </c>
      <c r="C105" s="17" t="s">
        <v>156</v>
      </c>
      <c r="D105" s="12" t="s">
        <v>157</v>
      </c>
      <c r="E105" s="10">
        <v>2350</v>
      </c>
    </row>
    <row r="106" spans="1:6" x14ac:dyDescent="0.2">
      <c r="A106" s="22" t="s">
        <v>52</v>
      </c>
      <c r="B106" s="15">
        <v>88512251460</v>
      </c>
      <c r="C106" s="8" t="s">
        <v>53</v>
      </c>
      <c r="D106" s="13" t="s">
        <v>158</v>
      </c>
      <c r="E106" s="10">
        <v>925</v>
      </c>
    </row>
    <row r="107" spans="1:6" ht="25.5" x14ac:dyDescent="0.2">
      <c r="A107" s="14" t="s">
        <v>83</v>
      </c>
      <c r="B107" s="18" t="s">
        <v>84</v>
      </c>
      <c r="C107" s="19" t="s">
        <v>12</v>
      </c>
      <c r="D107" s="12" t="s">
        <v>159</v>
      </c>
      <c r="E107" s="10">
        <v>32261</v>
      </c>
    </row>
    <row r="108" spans="1:6" x14ac:dyDescent="0.2">
      <c r="A108" s="24" t="s">
        <v>160</v>
      </c>
      <c r="B108" s="24"/>
      <c r="C108" s="24"/>
      <c r="D108" s="25"/>
      <c r="E108" s="26">
        <f>SUM(E6:E107)</f>
        <v>298497.06999999995</v>
      </c>
    </row>
    <row r="109" spans="1:6" x14ac:dyDescent="0.2">
      <c r="D109" s="23"/>
    </row>
    <row r="110" spans="1:6" x14ac:dyDescent="0.2">
      <c r="D110" s="23"/>
    </row>
    <row r="111" spans="1:6" x14ac:dyDescent="0.2">
      <c r="D111" s="23"/>
    </row>
    <row r="112" spans="1:6" x14ac:dyDescent="0.2">
      <c r="D112" s="23"/>
    </row>
    <row r="113" spans="4:4" x14ac:dyDescent="0.2">
      <c r="D113" s="23"/>
    </row>
    <row r="114" spans="4:4" x14ac:dyDescent="0.2">
      <c r="D114" s="23"/>
    </row>
    <row r="115" spans="4:4" x14ac:dyDescent="0.2">
      <c r="D115" s="23"/>
    </row>
    <row r="116" spans="4:4" x14ac:dyDescent="0.2">
      <c r="D116" s="23"/>
    </row>
    <row r="117" spans="4:4" x14ac:dyDescent="0.2">
      <c r="D117" s="23"/>
    </row>
    <row r="118" spans="4:4" x14ac:dyDescent="0.2">
      <c r="D118" s="23"/>
    </row>
    <row r="119" spans="4:4" x14ac:dyDescent="0.2">
      <c r="D119" s="23"/>
    </row>
    <row r="120" spans="4:4" x14ac:dyDescent="0.2">
      <c r="D120" s="23"/>
    </row>
    <row r="121" spans="4:4" x14ac:dyDescent="0.2">
      <c r="D121" s="23"/>
    </row>
    <row r="122" spans="4:4" x14ac:dyDescent="0.2">
      <c r="D122" s="23"/>
    </row>
    <row r="123" spans="4:4" x14ac:dyDescent="0.2">
      <c r="D123" s="23"/>
    </row>
    <row r="124" spans="4:4" x14ac:dyDescent="0.2">
      <c r="D124" s="23"/>
    </row>
    <row r="125" spans="4:4" x14ac:dyDescent="0.2">
      <c r="D125" s="23"/>
    </row>
    <row r="126" spans="4:4" x14ac:dyDescent="0.2">
      <c r="D126" s="23"/>
    </row>
    <row r="127" spans="4:4" x14ac:dyDescent="0.2">
      <c r="D127" s="23"/>
    </row>
    <row r="128" spans="4:4" x14ac:dyDescent="0.2">
      <c r="D128" s="23"/>
    </row>
    <row r="129" spans="4:4" x14ac:dyDescent="0.2">
      <c r="D129" s="23"/>
    </row>
    <row r="130" spans="4:4" x14ac:dyDescent="0.2">
      <c r="D130" s="23"/>
    </row>
    <row r="131" spans="4:4" x14ac:dyDescent="0.2">
      <c r="D131" s="23"/>
    </row>
    <row r="132" spans="4:4" x14ac:dyDescent="0.2">
      <c r="D132" s="23"/>
    </row>
    <row r="133" spans="4:4" x14ac:dyDescent="0.2">
      <c r="D133" s="23"/>
    </row>
    <row r="134" spans="4:4" x14ac:dyDescent="0.2">
      <c r="D134" s="23"/>
    </row>
    <row r="135" spans="4:4" x14ac:dyDescent="0.2">
      <c r="D135" s="23"/>
    </row>
    <row r="136" spans="4:4" x14ac:dyDescent="0.2">
      <c r="D136" s="23"/>
    </row>
    <row r="137" spans="4:4" x14ac:dyDescent="0.2">
      <c r="D137" s="23"/>
    </row>
    <row r="138" spans="4:4" x14ac:dyDescent="0.2">
      <c r="D138" s="23"/>
    </row>
    <row r="139" spans="4:4" x14ac:dyDescent="0.2">
      <c r="D139" s="23"/>
    </row>
    <row r="140" spans="4:4" x14ac:dyDescent="0.2">
      <c r="D140" s="23"/>
    </row>
    <row r="141" spans="4:4" x14ac:dyDescent="0.2">
      <c r="D141" s="23"/>
    </row>
    <row r="142" spans="4:4" x14ac:dyDescent="0.2">
      <c r="D142" s="23"/>
    </row>
    <row r="143" spans="4:4" x14ac:dyDescent="0.2">
      <c r="D143" s="23"/>
    </row>
    <row r="144" spans="4:4" x14ac:dyDescent="0.2">
      <c r="D144" s="23"/>
    </row>
    <row r="145" spans="4:4" x14ac:dyDescent="0.2">
      <c r="D145" s="23"/>
    </row>
    <row r="146" spans="4:4" x14ac:dyDescent="0.2">
      <c r="D146" s="23"/>
    </row>
    <row r="147" spans="4:4" x14ac:dyDescent="0.2">
      <c r="D147" s="23"/>
    </row>
    <row r="148" spans="4:4" x14ac:dyDescent="0.2">
      <c r="D148" s="23"/>
    </row>
    <row r="149" spans="4:4" x14ac:dyDescent="0.2">
      <c r="D149" s="23"/>
    </row>
    <row r="150" spans="4:4" x14ac:dyDescent="0.2">
      <c r="D150" s="23"/>
    </row>
    <row r="151" spans="4:4" x14ac:dyDescent="0.2">
      <c r="D151" s="23"/>
    </row>
    <row r="152" spans="4:4" x14ac:dyDescent="0.2">
      <c r="D152" s="23"/>
    </row>
    <row r="153" spans="4:4" x14ac:dyDescent="0.2">
      <c r="D153" s="23"/>
    </row>
    <row r="154" spans="4:4" x14ac:dyDescent="0.2">
      <c r="D154" s="23"/>
    </row>
    <row r="155" spans="4:4" x14ac:dyDescent="0.2">
      <c r="D155" s="23"/>
    </row>
    <row r="156" spans="4:4" x14ac:dyDescent="0.2">
      <c r="D156" s="23"/>
    </row>
    <row r="157" spans="4:4" x14ac:dyDescent="0.2">
      <c r="D157" s="23"/>
    </row>
    <row r="158" spans="4:4" x14ac:dyDescent="0.2">
      <c r="D158" s="23"/>
    </row>
    <row r="159" spans="4:4" x14ac:dyDescent="0.2">
      <c r="D159" s="23"/>
    </row>
    <row r="160" spans="4:4" x14ac:dyDescent="0.2">
      <c r="D160" s="23"/>
    </row>
    <row r="161" spans="4:4" x14ac:dyDescent="0.2">
      <c r="D161" s="23"/>
    </row>
    <row r="162" spans="4:4" x14ac:dyDescent="0.2">
      <c r="D162" s="23"/>
    </row>
    <row r="163" spans="4:4" x14ac:dyDescent="0.2">
      <c r="D163" s="23"/>
    </row>
    <row r="164" spans="4:4" x14ac:dyDescent="0.2">
      <c r="D164" s="23"/>
    </row>
    <row r="165" spans="4:4" x14ac:dyDescent="0.2">
      <c r="D165" s="23"/>
    </row>
    <row r="166" spans="4:4" x14ac:dyDescent="0.2">
      <c r="D166" s="23"/>
    </row>
    <row r="167" spans="4:4" x14ac:dyDescent="0.2">
      <c r="D167" s="23"/>
    </row>
    <row r="168" spans="4:4" x14ac:dyDescent="0.2">
      <c r="D168" s="23"/>
    </row>
    <row r="169" spans="4:4" x14ac:dyDescent="0.2">
      <c r="D169" s="23"/>
    </row>
    <row r="170" spans="4:4" x14ac:dyDescent="0.2">
      <c r="D170" s="23"/>
    </row>
    <row r="171" spans="4:4" x14ac:dyDescent="0.2">
      <c r="D171" s="23"/>
    </row>
    <row r="172" spans="4:4" x14ac:dyDescent="0.2">
      <c r="D172" s="23"/>
    </row>
    <row r="173" spans="4:4" x14ac:dyDescent="0.2">
      <c r="D173" s="23"/>
    </row>
    <row r="174" spans="4:4" x14ac:dyDescent="0.2">
      <c r="D174" s="23"/>
    </row>
    <row r="175" spans="4:4" x14ac:dyDescent="0.2">
      <c r="D175" s="23"/>
    </row>
    <row r="176" spans="4:4" x14ac:dyDescent="0.2">
      <c r="D17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Pazman</dc:creator>
  <cp:lastModifiedBy>Petra Pazman</cp:lastModifiedBy>
  <dcterms:created xsi:type="dcterms:W3CDTF">2024-02-21T11:58:45Z</dcterms:created>
  <dcterms:modified xsi:type="dcterms:W3CDTF">2024-02-21T12:20:43Z</dcterms:modified>
</cp:coreProperties>
</file>